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230c4acc51e3b2/Documents/KPC/"/>
    </mc:Choice>
  </mc:AlternateContent>
  <xr:revisionPtr revIDLastSave="655" documentId="8_{D52180D0-5424-42C4-A1F0-46EFF597B5EE}" xr6:coauthVersionLast="47" xr6:coauthVersionMax="47" xr10:uidLastSave="{D5C78593-FE8E-41B1-A380-CB657B1CD606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E46" i="1"/>
  <c r="H46" i="1"/>
  <c r="I46" i="1"/>
  <c r="J46" i="1"/>
  <c r="K46" i="1"/>
  <c r="L46" i="1"/>
  <c r="M46" i="1"/>
  <c r="N46" i="1"/>
  <c r="O46" i="1"/>
  <c r="P46" i="1"/>
  <c r="Q46" i="1"/>
  <c r="D46" i="1"/>
  <c r="G35" i="1"/>
  <c r="G46" i="1" s="1"/>
  <c r="C53" i="1"/>
  <c r="C80" i="1" s="1"/>
  <c r="F26" i="1" l="1"/>
  <c r="F46" i="1" s="1"/>
  <c r="C75" i="1"/>
  <c r="C82" i="1" l="1"/>
  <c r="C90" i="1" s="1"/>
  <c r="C95" i="1" l="1"/>
  <c r="C96" i="1" s="1"/>
</calcChain>
</file>

<file path=xl/sharedStrings.xml><?xml version="1.0" encoding="utf-8"?>
<sst xmlns="http://schemas.openxmlformats.org/spreadsheetml/2006/main" count="170" uniqueCount="107">
  <si>
    <t>KNOWSTONE PARISH COUNCIL</t>
  </si>
  <si>
    <t xml:space="preserve"> </t>
  </si>
  <si>
    <t>Date</t>
  </si>
  <si>
    <t>Payee</t>
  </si>
  <si>
    <t>CHQ NO</t>
  </si>
  <si>
    <t>TOTAL</t>
  </si>
  <si>
    <t>VAT</t>
  </si>
  <si>
    <t>Parish Clerk pay</t>
  </si>
  <si>
    <t>Website costs</t>
  </si>
  <si>
    <t>Ins</t>
  </si>
  <si>
    <t>Internal Audit</t>
  </si>
  <si>
    <t>Contingen-cies</t>
  </si>
  <si>
    <t>Donation/ grants</t>
  </si>
  <si>
    <t>Misc/ Other</t>
  </si>
  <si>
    <t>Article 137</t>
  </si>
  <si>
    <t>Training</t>
  </si>
  <si>
    <t>Beaples Stone maintenance</t>
  </si>
  <si>
    <t>TREASURERS ACCOUNT - RECEIPTS</t>
  </si>
  <si>
    <t>North Devon Council</t>
  </si>
  <si>
    <t>50% of precept</t>
  </si>
  <si>
    <t>BUS BANK INSTANT - INTEREST RECEIVED</t>
  </si>
  <si>
    <t>Interest (gross)</t>
  </si>
  <si>
    <t>Treasurers Account</t>
  </si>
  <si>
    <t>Bus Bank Instant</t>
  </si>
  <si>
    <t>BANK RECONCILIATION</t>
  </si>
  <si>
    <t>plus total receipts</t>
  </si>
  <si>
    <t>less total payments</t>
  </si>
  <si>
    <t>plus cheques issued but not yet cleared:</t>
  </si>
  <si>
    <t>Civic Pride</t>
  </si>
  <si>
    <t>planters by village entrance road signs</t>
  </si>
  <si>
    <t>East Hill Farm</t>
  </si>
  <si>
    <t>Capital project at East Hill Farm or elsewhere in the parish</t>
  </si>
  <si>
    <t>Knowstone Parish council balance</t>
  </si>
  <si>
    <t>Current Reserves / planned expenditure</t>
  </si>
  <si>
    <t>Y/E 31ST MARCH 2022</t>
  </si>
  <si>
    <t>09.04.21</t>
  </si>
  <si>
    <t>Bank balances as at 1.04.21</t>
  </si>
  <si>
    <t>27.04.21</t>
  </si>
  <si>
    <t>Wendy Sweet</t>
  </si>
  <si>
    <t>DALC</t>
  </si>
  <si>
    <t>Came &amp; Company</t>
  </si>
  <si>
    <t>Ridd &amp; Son (installing stakes on Hares Down)</t>
  </si>
  <si>
    <t>Alison Marshall</t>
  </si>
  <si>
    <t>25.05.21</t>
  </si>
  <si>
    <t>Member-ships / Subs</t>
  </si>
  <si>
    <t>10.05.21</t>
  </si>
  <si>
    <t>21.05.21</t>
  </si>
  <si>
    <t>ICO</t>
  </si>
  <si>
    <t>DD</t>
  </si>
  <si>
    <t>Zoom subscription (for 1 year)</t>
  </si>
  <si>
    <t>22.06.21</t>
  </si>
  <si>
    <t>W Sweet (litter pickers &amp; hi-viz vests)</t>
  </si>
  <si>
    <t>BNC Carpentry (7 planters)</t>
  </si>
  <si>
    <t>27.07.21</t>
  </si>
  <si>
    <t>Wendy Sweet (pay)</t>
  </si>
  <si>
    <t>Wendy Sweet (pay &amp; expenses)</t>
  </si>
  <si>
    <t>SLCC (annual membership renewal)</t>
  </si>
  <si>
    <t>Wendy Vigus (website updating)</t>
  </si>
  <si>
    <t>09.06.21</t>
  </si>
  <si>
    <t>09.07.21</t>
  </si>
  <si>
    <t>24.08.21</t>
  </si>
  <si>
    <t>W Sweet (reimbursement for compost &amp; plants)</t>
  </si>
  <si>
    <t>D Maidment (reimbursement for compost &amp; plants)</t>
  </si>
  <si>
    <t>W Sweet (reimbursement for plants)</t>
  </si>
  <si>
    <t>09.08.21</t>
  </si>
  <si>
    <t>28.09.21</t>
  </si>
  <si>
    <t>26.10.21</t>
  </si>
  <si>
    <t>Wendy Sweet (reimbursement for bulbs)</t>
  </si>
  <si>
    <t>09.09.21</t>
  </si>
  <si>
    <t>27.09.21</t>
  </si>
  <si>
    <t>final 50% of precept</t>
  </si>
  <si>
    <t>Cllr A Parry (reimbursement for EP stamps)</t>
  </si>
  <si>
    <t>28.10.21</t>
  </si>
  <si>
    <t>HMRC - VAT reclaim</t>
  </si>
  <si>
    <t>11.10.21</t>
  </si>
  <si>
    <t>23.11.21</t>
  </si>
  <si>
    <t>Wendy Sweet (pay &amp; Working from Home Allowance)</t>
  </si>
  <si>
    <t xml:space="preserve">Website Development </t>
  </si>
  <si>
    <t>Ridd &amp; Son (annual Beaples Stone maintenance)</t>
  </si>
  <si>
    <t>CPRE (membership renewal)</t>
  </si>
  <si>
    <t>28.12.21</t>
  </si>
  <si>
    <t>10.12.21</t>
  </si>
  <si>
    <t>Moors Management Association</t>
  </si>
  <si>
    <t>09.11.21</t>
  </si>
  <si>
    <t>09.12.21</t>
  </si>
  <si>
    <t>25.01.22</t>
  </si>
  <si>
    <t>Parish Clerk Exes/  WFHA</t>
  </si>
  <si>
    <t>Wendy Sweet (pay, exes &amp; WFHA)</t>
  </si>
  <si>
    <t>GeoXphere (Parish Online)</t>
  </si>
  <si>
    <t>DALC (Cllr Vukic training)</t>
  </si>
  <si>
    <t xml:space="preserve">TNMWD Citizens Advice </t>
  </si>
  <si>
    <t>10.01.22</t>
  </si>
  <si>
    <t>22.02.22</t>
  </si>
  <si>
    <t>Wendy Sweet (pay &amp; WFHA)</t>
  </si>
  <si>
    <t>24.03.22</t>
  </si>
  <si>
    <t>Website Development Ltd</t>
  </si>
  <si>
    <t>Wendy Vigus (minute taking in clerk's absence)</t>
  </si>
  <si>
    <t>CommuniCorp (Jubilee mugs for Parish children)</t>
  </si>
  <si>
    <t>09.02.22</t>
  </si>
  <si>
    <t>cheque no. 386</t>
  </si>
  <si>
    <t>cheque no. 387</t>
  </si>
  <si>
    <t>cheque no. 388</t>
  </si>
  <si>
    <t>cheque no. 389</t>
  </si>
  <si>
    <t>cheque no. 390</t>
  </si>
  <si>
    <t>BANK BALANCES AS AT 28.03.22</t>
  </si>
  <si>
    <t>09.03.22</t>
  </si>
  <si>
    <t>TREASURERS ACCOUNT NO. 29873660 - PAYMENTS AS AT 28.03.22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</si>
</sst>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1" xfId="0" applyNumberFormat="1" applyFont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2" fontId="1" fillId="0" borderId="0" xfId="0" applyNumberFormat="1" applyFont="1" applyBorder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164" fontId="1" fillId="0" borderId="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workbookViewId="0">
      <pane ySplit="4" topLeftCell="A41" activePane="bottomLeft" state="frozen"/>
      <selection pane="bottomLeft" activeCell="B55" sqref="B55"/>
    </sheetView>
  </sheetViews>
  <sheetFormatPr defaultRowHeight="15" x14ac:dyDescent="0.25"/>
  <cols>
    <col min="2" max="2" width="52.42578125" customWidth="1"/>
    <col min="3" max="3" width="10.5703125" style="4" customWidth="1"/>
    <col min="5" max="5" width="7.7109375" customWidth="1"/>
    <col min="9" max="9" width="8.140625" customWidth="1"/>
    <col min="12" max="12" width="11" customWidth="1"/>
  </cols>
  <sheetData>
    <row r="1" spans="1:17" ht="15.75" x14ac:dyDescent="0.25">
      <c r="A1" s="12" t="s">
        <v>0</v>
      </c>
      <c r="B1" s="1"/>
      <c r="C1" s="2"/>
      <c r="D1" s="1"/>
      <c r="E1" s="1"/>
      <c r="F1" s="1"/>
      <c r="G1" s="1"/>
      <c r="H1" s="1" t="s">
        <v>1</v>
      </c>
      <c r="I1" s="1"/>
      <c r="J1" s="1" t="s">
        <v>1</v>
      </c>
      <c r="K1" s="1"/>
      <c r="L1" s="1"/>
      <c r="M1" s="1" t="s">
        <v>1</v>
      </c>
      <c r="N1" s="1"/>
      <c r="O1" s="1" t="s">
        <v>34</v>
      </c>
      <c r="P1" s="1"/>
      <c r="Q1" s="1"/>
    </row>
    <row r="2" spans="1:17" ht="11.25" customHeight="1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A3" s="1" t="s">
        <v>106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57" customHeight="1" x14ac:dyDescent="0.25">
      <c r="A4" s="1" t="s">
        <v>2</v>
      </c>
      <c r="B4" s="1" t="s">
        <v>3</v>
      </c>
      <c r="C4" s="25" t="s">
        <v>4</v>
      </c>
      <c r="D4" s="2" t="s">
        <v>5</v>
      </c>
      <c r="E4" s="2" t="s">
        <v>6</v>
      </c>
      <c r="F4" s="25" t="s">
        <v>7</v>
      </c>
      <c r="G4" s="25" t="s">
        <v>86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16</v>
      </c>
      <c r="M4" s="25" t="s">
        <v>12</v>
      </c>
      <c r="N4" s="25" t="s">
        <v>44</v>
      </c>
      <c r="O4" s="25" t="s">
        <v>15</v>
      </c>
      <c r="P4" s="25" t="s">
        <v>13</v>
      </c>
      <c r="Q4" s="25" t="s">
        <v>14</v>
      </c>
    </row>
    <row r="5" spans="1:17" ht="15" customHeight="1" x14ac:dyDescent="0.25">
      <c r="A5" s="20" t="s">
        <v>37</v>
      </c>
      <c r="B5" s="20" t="s">
        <v>54</v>
      </c>
      <c r="C5" s="21">
        <v>351</v>
      </c>
      <c r="D5" s="22">
        <v>249.21</v>
      </c>
      <c r="E5" s="23"/>
      <c r="F5" s="22">
        <v>249.21</v>
      </c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</row>
    <row r="6" spans="1:17" ht="15" customHeight="1" x14ac:dyDescent="0.25">
      <c r="A6" s="20" t="s">
        <v>37</v>
      </c>
      <c r="B6" s="20" t="s">
        <v>39</v>
      </c>
      <c r="C6" s="21">
        <v>352</v>
      </c>
      <c r="D6" s="22">
        <v>55.46</v>
      </c>
      <c r="E6" s="22">
        <v>6.46</v>
      </c>
      <c r="F6" s="26"/>
      <c r="G6" s="26"/>
      <c r="H6" s="26"/>
      <c r="I6" s="26"/>
      <c r="J6" s="26"/>
      <c r="K6" s="26"/>
      <c r="L6" s="26"/>
      <c r="M6" s="26"/>
      <c r="N6" s="27">
        <v>49</v>
      </c>
      <c r="O6" s="25" t="s">
        <v>1</v>
      </c>
      <c r="P6" s="25"/>
      <c r="Q6" s="25"/>
    </row>
    <row r="7" spans="1:17" ht="15" customHeight="1" x14ac:dyDescent="0.25">
      <c r="A7" s="20" t="s">
        <v>37</v>
      </c>
      <c r="B7" s="20" t="s">
        <v>40</v>
      </c>
      <c r="C7" s="21">
        <v>353</v>
      </c>
      <c r="D7" s="11">
        <v>218</v>
      </c>
      <c r="E7" s="22"/>
      <c r="F7" s="26"/>
      <c r="G7" s="26"/>
      <c r="H7" s="26"/>
      <c r="I7" s="11">
        <v>218</v>
      </c>
      <c r="J7" s="26"/>
      <c r="K7" s="26"/>
      <c r="L7" s="26"/>
      <c r="M7" s="26"/>
      <c r="N7" s="27"/>
      <c r="O7" s="25"/>
      <c r="P7" s="25"/>
      <c r="Q7" s="25"/>
    </row>
    <row r="8" spans="1:17" ht="15" customHeight="1" x14ac:dyDescent="0.25">
      <c r="A8" s="20" t="s">
        <v>37</v>
      </c>
      <c r="B8" s="20" t="s">
        <v>41</v>
      </c>
      <c r="C8" s="21">
        <v>354</v>
      </c>
      <c r="D8" s="11">
        <v>900</v>
      </c>
      <c r="E8" s="22"/>
      <c r="F8" s="26"/>
      <c r="G8" s="26"/>
      <c r="H8" s="26"/>
      <c r="I8" s="11"/>
      <c r="J8" s="26"/>
      <c r="K8" s="26"/>
      <c r="L8" s="26"/>
      <c r="M8" s="26"/>
      <c r="N8" s="27"/>
      <c r="O8" s="25"/>
      <c r="P8" s="11">
        <v>900</v>
      </c>
      <c r="Q8" s="25"/>
    </row>
    <row r="9" spans="1:17" ht="15" customHeight="1" x14ac:dyDescent="0.25">
      <c r="A9" s="20" t="s">
        <v>37</v>
      </c>
      <c r="B9" s="20" t="s">
        <v>41</v>
      </c>
      <c r="C9" s="21">
        <v>355</v>
      </c>
      <c r="D9" s="11">
        <v>200</v>
      </c>
      <c r="E9" s="22"/>
      <c r="F9" s="26"/>
      <c r="G9" s="26"/>
      <c r="H9" s="26"/>
      <c r="I9" s="11"/>
      <c r="J9" s="26"/>
      <c r="K9" s="26"/>
      <c r="L9" s="26"/>
      <c r="M9" s="26"/>
      <c r="N9" s="27"/>
      <c r="O9" s="25"/>
      <c r="P9" s="11">
        <v>200</v>
      </c>
      <c r="Q9" s="25"/>
    </row>
    <row r="10" spans="1:17" ht="15" customHeight="1" x14ac:dyDescent="0.25">
      <c r="A10" s="20" t="s">
        <v>37</v>
      </c>
      <c r="B10" s="20" t="s">
        <v>42</v>
      </c>
      <c r="C10" s="21">
        <v>356</v>
      </c>
      <c r="D10" s="11">
        <v>100</v>
      </c>
      <c r="E10" s="22"/>
      <c r="F10" s="26"/>
      <c r="G10" s="26"/>
      <c r="H10" s="26"/>
      <c r="I10" s="11"/>
      <c r="J10" s="11">
        <v>100</v>
      </c>
      <c r="K10" s="26"/>
      <c r="L10" s="26"/>
      <c r="M10" s="26"/>
      <c r="N10" s="27"/>
      <c r="O10" s="25"/>
      <c r="P10" s="11"/>
      <c r="Q10" s="25"/>
    </row>
    <row r="11" spans="1:17" ht="15" customHeight="1" x14ac:dyDescent="0.25">
      <c r="A11" s="20" t="s">
        <v>46</v>
      </c>
      <c r="B11" s="20" t="s">
        <v>47</v>
      </c>
      <c r="C11" s="21" t="s">
        <v>48</v>
      </c>
      <c r="D11" s="11">
        <v>35</v>
      </c>
      <c r="E11" s="22"/>
      <c r="F11" s="26"/>
      <c r="G11" s="26"/>
      <c r="H11" s="26"/>
      <c r="I11" s="11"/>
      <c r="J11" s="11"/>
      <c r="K11" s="26"/>
      <c r="L11" s="26"/>
      <c r="M11" s="26"/>
      <c r="N11" s="27">
        <v>35</v>
      </c>
      <c r="O11" s="25"/>
      <c r="P11" s="11"/>
      <c r="Q11" s="25"/>
    </row>
    <row r="12" spans="1:17" ht="15" customHeight="1" x14ac:dyDescent="0.25">
      <c r="A12" s="20" t="s">
        <v>43</v>
      </c>
      <c r="B12" s="20" t="s">
        <v>54</v>
      </c>
      <c r="C12" s="21">
        <v>357</v>
      </c>
      <c r="D12" s="11">
        <v>137.4</v>
      </c>
      <c r="E12" s="22"/>
      <c r="F12" s="11">
        <v>137.4</v>
      </c>
      <c r="G12" s="26"/>
      <c r="H12" s="26"/>
      <c r="I12" s="11"/>
      <c r="J12" s="11"/>
      <c r="K12" s="26"/>
      <c r="L12" s="26"/>
      <c r="M12" s="26"/>
      <c r="N12" s="27"/>
      <c r="O12" s="25"/>
      <c r="P12" s="11"/>
      <c r="Q12" s="25"/>
    </row>
    <row r="13" spans="1:17" ht="15" customHeight="1" x14ac:dyDescent="0.25">
      <c r="A13" s="20" t="s">
        <v>43</v>
      </c>
      <c r="B13" s="20" t="s">
        <v>39</v>
      </c>
      <c r="C13" s="21">
        <v>358</v>
      </c>
      <c r="D13" s="11">
        <v>36</v>
      </c>
      <c r="E13" s="11">
        <v>6</v>
      </c>
      <c r="F13" s="26"/>
      <c r="G13" s="26"/>
      <c r="H13" s="26"/>
      <c r="I13" s="11"/>
      <c r="J13" s="26"/>
      <c r="K13" s="26"/>
      <c r="L13" s="26"/>
      <c r="M13" s="26"/>
      <c r="N13" s="27"/>
      <c r="O13" s="27">
        <v>30</v>
      </c>
      <c r="P13" s="11"/>
      <c r="Q13" s="25"/>
    </row>
    <row r="14" spans="1:17" ht="15" customHeight="1" x14ac:dyDescent="0.25">
      <c r="A14" s="20" t="s">
        <v>43</v>
      </c>
      <c r="B14" s="20" t="s">
        <v>49</v>
      </c>
      <c r="C14" s="21">
        <v>359</v>
      </c>
      <c r="D14" s="11">
        <v>71.94</v>
      </c>
      <c r="E14" s="11">
        <v>11.99</v>
      </c>
      <c r="F14" s="26"/>
      <c r="G14" s="26"/>
      <c r="H14" s="26"/>
      <c r="I14" s="11"/>
      <c r="J14" s="26"/>
      <c r="K14" s="26"/>
      <c r="L14" s="26"/>
      <c r="M14" s="26"/>
      <c r="N14" s="27">
        <v>59.95</v>
      </c>
      <c r="O14" s="27"/>
      <c r="P14" s="11"/>
      <c r="Q14" s="25"/>
    </row>
    <row r="15" spans="1:17" ht="15" customHeight="1" x14ac:dyDescent="0.25">
      <c r="A15" s="20" t="s">
        <v>50</v>
      </c>
      <c r="B15" s="20" t="s">
        <v>52</v>
      </c>
      <c r="C15" s="21">
        <v>360</v>
      </c>
      <c r="D15" s="11">
        <v>750</v>
      </c>
      <c r="E15" s="11"/>
      <c r="F15" s="26"/>
      <c r="G15" s="26"/>
      <c r="H15" s="26"/>
      <c r="I15" s="11"/>
      <c r="J15" s="26"/>
      <c r="K15" s="26"/>
      <c r="L15" s="26"/>
      <c r="M15" s="26"/>
      <c r="N15" s="27"/>
      <c r="O15" s="27"/>
      <c r="P15" s="11"/>
      <c r="Q15" s="27">
        <v>750</v>
      </c>
    </row>
    <row r="16" spans="1:17" ht="15" customHeight="1" x14ac:dyDescent="0.25">
      <c r="A16" s="20" t="s">
        <v>50</v>
      </c>
      <c r="B16" s="20" t="s">
        <v>54</v>
      </c>
      <c r="C16" s="21">
        <v>361</v>
      </c>
      <c r="D16" s="11">
        <v>200.86</v>
      </c>
      <c r="E16" s="11"/>
      <c r="F16" s="11">
        <v>200.86</v>
      </c>
      <c r="G16" s="26"/>
      <c r="H16" s="26"/>
      <c r="I16" s="11"/>
      <c r="J16" s="26"/>
      <c r="K16" s="26"/>
      <c r="L16" s="26"/>
      <c r="M16" s="26"/>
      <c r="N16" s="27"/>
      <c r="O16" s="27"/>
      <c r="P16" s="11"/>
      <c r="Q16" s="27"/>
    </row>
    <row r="17" spans="1:17" ht="15" customHeight="1" x14ac:dyDescent="0.25">
      <c r="A17" s="20" t="s">
        <v>50</v>
      </c>
      <c r="B17" s="20" t="s">
        <v>51</v>
      </c>
      <c r="C17" s="21">
        <v>362</v>
      </c>
      <c r="D17" s="11">
        <v>108.9</v>
      </c>
      <c r="E17" s="11">
        <v>15.33</v>
      </c>
      <c r="F17" s="26"/>
      <c r="G17" s="26"/>
      <c r="H17" s="26"/>
      <c r="I17" s="11"/>
      <c r="J17" s="26"/>
      <c r="K17" s="26"/>
      <c r="L17" s="26"/>
      <c r="M17" s="26"/>
      <c r="N17" s="27"/>
      <c r="O17" s="27"/>
      <c r="P17" s="11" t="s">
        <v>1</v>
      </c>
      <c r="Q17" s="11">
        <v>93.57</v>
      </c>
    </row>
    <row r="18" spans="1:17" ht="15" customHeight="1" x14ac:dyDescent="0.25">
      <c r="A18" s="20" t="s">
        <v>53</v>
      </c>
      <c r="B18" s="20" t="s">
        <v>55</v>
      </c>
      <c r="C18" s="21">
        <v>363</v>
      </c>
      <c r="D18" s="11">
        <v>130.24</v>
      </c>
      <c r="E18" s="11"/>
      <c r="F18" s="26">
        <v>126.37</v>
      </c>
      <c r="G18" s="26">
        <v>3.87</v>
      </c>
      <c r="H18" s="26"/>
      <c r="I18" s="11"/>
      <c r="J18" s="26"/>
      <c r="K18" s="26"/>
      <c r="L18" s="26"/>
      <c r="M18" s="26"/>
      <c r="N18" s="27"/>
      <c r="O18" s="27"/>
      <c r="P18" s="11"/>
      <c r="Q18" s="27"/>
    </row>
    <row r="19" spans="1:17" ht="15" customHeight="1" x14ac:dyDescent="0.25">
      <c r="A19" s="20" t="s">
        <v>53</v>
      </c>
      <c r="B19" s="20" t="s">
        <v>61</v>
      </c>
      <c r="C19" s="21">
        <v>364</v>
      </c>
      <c r="D19" s="11">
        <v>119.39</v>
      </c>
      <c r="E19" s="11">
        <v>19.899999999999999</v>
      </c>
      <c r="F19" s="26"/>
      <c r="G19" s="26"/>
      <c r="H19" s="26"/>
      <c r="I19" s="11"/>
      <c r="J19" s="26"/>
      <c r="K19" s="26"/>
      <c r="L19" s="26"/>
      <c r="M19" s="26"/>
      <c r="N19" s="27"/>
      <c r="O19" s="27"/>
      <c r="P19" s="11"/>
      <c r="Q19" s="27">
        <v>99.49</v>
      </c>
    </row>
    <row r="20" spans="1:17" ht="15" customHeight="1" x14ac:dyDescent="0.25">
      <c r="A20" s="20" t="s">
        <v>53</v>
      </c>
      <c r="B20" s="20" t="s">
        <v>62</v>
      </c>
      <c r="C20" s="21">
        <v>365</v>
      </c>
      <c r="D20" s="11">
        <v>80.599999999999994</v>
      </c>
      <c r="E20" s="11">
        <v>13.43</v>
      </c>
      <c r="F20" s="26"/>
      <c r="G20" s="26"/>
      <c r="H20" s="26"/>
      <c r="I20" s="11"/>
      <c r="J20" s="26"/>
      <c r="K20" s="26"/>
      <c r="L20" s="26"/>
      <c r="M20" s="26"/>
      <c r="N20" s="27"/>
      <c r="O20" s="27"/>
      <c r="P20" s="11"/>
      <c r="Q20" s="27">
        <v>67.17</v>
      </c>
    </row>
    <row r="21" spans="1:17" ht="15" customHeight="1" x14ac:dyDescent="0.25">
      <c r="A21" s="20" t="s">
        <v>53</v>
      </c>
      <c r="B21" s="20" t="s">
        <v>56</v>
      </c>
      <c r="C21" s="21">
        <v>366</v>
      </c>
      <c r="D21" s="11">
        <v>80</v>
      </c>
      <c r="E21" s="11"/>
      <c r="F21" s="26"/>
      <c r="G21" s="26"/>
      <c r="H21" s="26"/>
      <c r="I21" s="11"/>
      <c r="J21" s="26"/>
      <c r="K21" s="26"/>
      <c r="L21" s="26"/>
      <c r="M21" s="26"/>
      <c r="N21" s="27">
        <v>80</v>
      </c>
      <c r="O21" s="27"/>
      <c r="P21" s="11"/>
      <c r="Q21" s="27"/>
    </row>
    <row r="22" spans="1:17" ht="15" customHeight="1" x14ac:dyDescent="0.25">
      <c r="A22" s="20" t="s">
        <v>53</v>
      </c>
      <c r="B22" s="20" t="s">
        <v>57</v>
      </c>
      <c r="C22" s="21">
        <v>367</v>
      </c>
      <c r="D22" s="11">
        <v>76</v>
      </c>
      <c r="E22" s="11"/>
      <c r="F22" s="26"/>
      <c r="G22" s="26"/>
      <c r="H22" s="27">
        <v>76</v>
      </c>
      <c r="I22" s="11"/>
      <c r="J22" s="26"/>
      <c r="K22" s="26"/>
      <c r="L22" s="26"/>
      <c r="M22" s="26"/>
      <c r="N22" s="27"/>
      <c r="O22" s="27"/>
      <c r="P22" s="11"/>
      <c r="Q22" s="27"/>
    </row>
    <row r="23" spans="1:17" ht="15" customHeight="1" x14ac:dyDescent="0.25">
      <c r="A23" s="20" t="s">
        <v>60</v>
      </c>
      <c r="B23" s="20" t="s">
        <v>54</v>
      </c>
      <c r="C23" s="21">
        <v>368</v>
      </c>
      <c r="D23" s="11">
        <v>161.85</v>
      </c>
      <c r="E23" s="11"/>
      <c r="F23" s="11">
        <v>161.85</v>
      </c>
      <c r="G23" s="26"/>
      <c r="H23" s="27"/>
      <c r="I23" s="11"/>
      <c r="J23" s="26"/>
      <c r="K23" s="26"/>
      <c r="L23" s="26"/>
      <c r="M23" s="26"/>
      <c r="N23" s="27"/>
      <c r="O23" s="27"/>
      <c r="P23" s="11"/>
      <c r="Q23" s="27"/>
    </row>
    <row r="24" spans="1:17" ht="15" customHeight="1" x14ac:dyDescent="0.25">
      <c r="A24" s="20" t="s">
        <v>60</v>
      </c>
      <c r="B24" s="20" t="s">
        <v>63</v>
      </c>
      <c r="C24" s="21">
        <v>369</v>
      </c>
      <c r="D24" s="11">
        <v>27.9</v>
      </c>
      <c r="E24" s="11">
        <v>4.6500000000000004</v>
      </c>
      <c r="F24" s="26"/>
      <c r="G24" s="26"/>
      <c r="H24" s="27"/>
      <c r="I24" s="11"/>
      <c r="J24" s="26"/>
      <c r="K24" s="26"/>
      <c r="L24" s="26"/>
      <c r="M24" s="26"/>
      <c r="N24" s="27"/>
      <c r="O24" s="27"/>
      <c r="P24" s="11"/>
      <c r="Q24" s="11">
        <v>23.25</v>
      </c>
    </row>
    <row r="25" spans="1:17" ht="15" customHeight="1" x14ac:dyDescent="0.25">
      <c r="A25" s="20" t="s">
        <v>65</v>
      </c>
      <c r="B25" s="20" t="s">
        <v>38</v>
      </c>
      <c r="C25" s="21">
        <v>370</v>
      </c>
      <c r="D25" s="11">
        <v>148.85</v>
      </c>
      <c r="E25" s="20"/>
      <c r="F25" s="20">
        <v>148.85</v>
      </c>
      <c r="G25" s="37"/>
      <c r="H25" s="38"/>
      <c r="I25" s="36"/>
      <c r="J25" s="37"/>
      <c r="K25" s="37"/>
      <c r="L25" s="37"/>
      <c r="M25" s="37"/>
      <c r="N25" s="38"/>
      <c r="O25" s="38"/>
      <c r="P25" s="36"/>
      <c r="Q25" s="36"/>
    </row>
    <row r="26" spans="1:17" ht="15" customHeight="1" x14ac:dyDescent="0.25">
      <c r="A26" s="20" t="s">
        <v>66</v>
      </c>
      <c r="B26" s="20" t="s">
        <v>55</v>
      </c>
      <c r="C26" s="21">
        <v>371</v>
      </c>
      <c r="D26" s="11">
        <v>188.78</v>
      </c>
      <c r="E26" s="20"/>
      <c r="F26" s="20">
        <f>87.28+99.6</f>
        <v>186.88</v>
      </c>
      <c r="G26" s="38">
        <v>1.9</v>
      </c>
      <c r="H26" s="38"/>
      <c r="I26" s="36"/>
      <c r="J26" s="37"/>
      <c r="K26" s="37"/>
      <c r="L26" s="37"/>
      <c r="M26" s="37"/>
      <c r="N26" s="38"/>
      <c r="O26" s="38"/>
      <c r="P26" s="36"/>
      <c r="Q26" s="36"/>
    </row>
    <row r="27" spans="1:17" ht="15" customHeight="1" x14ac:dyDescent="0.25">
      <c r="A27" s="20" t="s">
        <v>66</v>
      </c>
      <c r="B27" s="20" t="s">
        <v>67</v>
      </c>
      <c r="C27" s="21">
        <v>372</v>
      </c>
      <c r="D27" s="11">
        <v>49.45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 t="s">
        <v>1</v>
      </c>
      <c r="Q27" s="11">
        <v>49.45</v>
      </c>
    </row>
    <row r="28" spans="1:17" ht="15" customHeight="1" x14ac:dyDescent="0.25">
      <c r="A28" s="20" t="s">
        <v>66</v>
      </c>
      <c r="B28" s="20" t="s">
        <v>71</v>
      </c>
      <c r="C28" s="21">
        <v>373</v>
      </c>
      <c r="D28" s="11">
        <v>69.959999999999994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69.959999999999994</v>
      </c>
      <c r="Q28" s="11"/>
    </row>
    <row r="29" spans="1:17" ht="15" customHeight="1" x14ac:dyDescent="0.25">
      <c r="A29" s="20" t="s">
        <v>75</v>
      </c>
      <c r="B29" s="20" t="s">
        <v>76</v>
      </c>
      <c r="C29" s="21">
        <v>374</v>
      </c>
      <c r="D29" s="11">
        <v>136.05000000000001</v>
      </c>
      <c r="E29" s="11"/>
      <c r="F29" s="11">
        <v>136.05000000000001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" customHeight="1" x14ac:dyDescent="0.25">
      <c r="A30" s="20" t="s">
        <v>75</v>
      </c>
      <c r="B30" s="20" t="s">
        <v>77</v>
      </c>
      <c r="C30" s="21">
        <v>375</v>
      </c>
      <c r="D30" s="11">
        <v>200</v>
      </c>
      <c r="E30" s="11"/>
      <c r="F30" s="11"/>
      <c r="G30" s="11"/>
      <c r="H30" s="11">
        <v>200</v>
      </c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" customHeight="1" x14ac:dyDescent="0.25">
      <c r="A31" s="20" t="s">
        <v>75</v>
      </c>
      <c r="B31" s="20" t="s">
        <v>78</v>
      </c>
      <c r="C31" s="21">
        <v>376</v>
      </c>
      <c r="D31" s="11">
        <v>180</v>
      </c>
      <c r="E31" s="11"/>
      <c r="F31" s="11"/>
      <c r="G31" s="11"/>
      <c r="H31" s="11"/>
      <c r="I31" s="11"/>
      <c r="J31" s="11"/>
      <c r="K31" s="11"/>
      <c r="L31" s="11">
        <v>180</v>
      </c>
      <c r="M31" s="11"/>
      <c r="N31" s="11"/>
      <c r="O31" s="11"/>
      <c r="P31" s="11"/>
      <c r="Q31" s="11"/>
    </row>
    <row r="32" spans="1:17" ht="15" customHeight="1" x14ac:dyDescent="0.25">
      <c r="A32" s="20" t="s">
        <v>75</v>
      </c>
      <c r="B32" s="20" t="s">
        <v>79</v>
      </c>
      <c r="C32" s="21">
        <v>377</v>
      </c>
      <c r="D32" s="11">
        <v>36</v>
      </c>
      <c r="E32" s="11"/>
      <c r="F32" s="11"/>
      <c r="G32" s="11"/>
      <c r="H32" s="11"/>
      <c r="I32" s="11"/>
      <c r="J32" s="11"/>
      <c r="K32" s="11"/>
      <c r="L32" s="11"/>
      <c r="M32" s="11"/>
      <c r="N32" s="11">
        <v>36</v>
      </c>
      <c r="O32" s="11"/>
      <c r="P32" s="11"/>
      <c r="Q32" s="11"/>
    </row>
    <row r="33" spans="1:17" ht="15" customHeight="1" x14ac:dyDescent="0.25">
      <c r="A33" s="20" t="s">
        <v>80</v>
      </c>
      <c r="B33" s="20" t="s">
        <v>76</v>
      </c>
      <c r="C33" s="21">
        <v>378</v>
      </c>
      <c r="D33" s="11">
        <v>123.6</v>
      </c>
      <c r="E33" s="11"/>
      <c r="F33" s="11">
        <v>99.6</v>
      </c>
      <c r="G33" s="11">
        <v>24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" customHeight="1" x14ac:dyDescent="0.25">
      <c r="A34" s="20" t="s">
        <v>75</v>
      </c>
      <c r="B34" s="20" t="s">
        <v>77</v>
      </c>
      <c r="C34" s="21">
        <v>379</v>
      </c>
      <c r="D34" s="11">
        <v>40</v>
      </c>
      <c r="E34" s="11">
        <v>40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" customHeight="1" x14ac:dyDescent="0.25">
      <c r="A35" s="20" t="s">
        <v>85</v>
      </c>
      <c r="B35" s="20" t="s">
        <v>87</v>
      </c>
      <c r="C35" s="21">
        <v>380</v>
      </c>
      <c r="D35" s="11">
        <v>166.78</v>
      </c>
      <c r="E35" s="11"/>
      <c r="F35" s="26">
        <v>139.03</v>
      </c>
      <c r="G35" s="27">
        <f>24+3.75</f>
        <v>27.75</v>
      </c>
      <c r="H35" s="27"/>
      <c r="I35" s="11"/>
      <c r="J35" s="26"/>
      <c r="K35" s="26"/>
      <c r="L35" s="11"/>
      <c r="M35" s="26"/>
      <c r="N35" s="27"/>
      <c r="O35" s="27"/>
      <c r="P35" s="11"/>
      <c r="Q35" s="25"/>
    </row>
    <row r="36" spans="1:17" ht="15" customHeight="1" x14ac:dyDescent="0.25">
      <c r="A36" s="20" t="s">
        <v>85</v>
      </c>
      <c r="B36" s="20" t="s">
        <v>57</v>
      </c>
      <c r="C36" s="21">
        <v>381</v>
      </c>
      <c r="D36" s="11">
        <v>114</v>
      </c>
      <c r="E36" s="11"/>
      <c r="F36" s="26"/>
      <c r="G36" s="27"/>
      <c r="H36" s="11">
        <v>114</v>
      </c>
      <c r="I36" s="11"/>
      <c r="J36" s="26"/>
      <c r="K36" s="26"/>
      <c r="L36" s="11"/>
      <c r="M36" s="26"/>
      <c r="N36" s="27"/>
      <c r="O36" s="27"/>
      <c r="P36" s="11"/>
      <c r="Q36" s="25"/>
    </row>
    <row r="37" spans="1:17" ht="15" customHeight="1" x14ac:dyDescent="0.25">
      <c r="A37" s="20" t="s">
        <v>85</v>
      </c>
      <c r="B37" s="20" t="s">
        <v>88</v>
      </c>
      <c r="C37" s="21">
        <v>382</v>
      </c>
      <c r="D37" s="11">
        <v>36</v>
      </c>
      <c r="E37" s="11">
        <v>6</v>
      </c>
      <c r="F37" s="26"/>
      <c r="G37" s="27"/>
      <c r="H37" s="27"/>
      <c r="I37" s="11"/>
      <c r="J37" s="26"/>
      <c r="K37" s="26"/>
      <c r="L37" s="11"/>
      <c r="M37" s="26"/>
      <c r="N37" s="27">
        <v>30</v>
      </c>
      <c r="O37" s="27"/>
      <c r="P37" s="11"/>
      <c r="Q37" s="25"/>
    </row>
    <row r="38" spans="1:17" ht="15" customHeight="1" x14ac:dyDescent="0.25">
      <c r="A38" s="20" t="s">
        <v>85</v>
      </c>
      <c r="B38" s="20" t="s">
        <v>89</v>
      </c>
      <c r="C38" s="21">
        <v>383</v>
      </c>
      <c r="D38" s="11">
        <v>18</v>
      </c>
      <c r="E38" s="11">
        <v>3</v>
      </c>
      <c r="F38" s="26"/>
      <c r="G38" s="27"/>
      <c r="H38" s="27"/>
      <c r="I38" s="11"/>
      <c r="J38" s="26"/>
      <c r="K38" s="26"/>
      <c r="L38" s="11"/>
      <c r="M38" s="26"/>
      <c r="N38" s="27"/>
      <c r="O38" s="27">
        <v>15</v>
      </c>
      <c r="P38" s="11"/>
      <c r="Q38" s="25"/>
    </row>
    <row r="39" spans="1:17" ht="15" customHeight="1" x14ac:dyDescent="0.25">
      <c r="A39" s="20" t="s">
        <v>85</v>
      </c>
      <c r="B39" s="20" t="s">
        <v>90</v>
      </c>
      <c r="C39" s="21">
        <v>384</v>
      </c>
      <c r="D39" s="11">
        <v>25</v>
      </c>
      <c r="E39" s="11"/>
      <c r="F39" s="26"/>
      <c r="G39" s="27"/>
      <c r="H39" s="27"/>
      <c r="I39" s="11"/>
      <c r="J39" s="26"/>
      <c r="K39" s="26"/>
      <c r="L39" s="11"/>
      <c r="M39" s="27">
        <v>25</v>
      </c>
      <c r="N39" s="27"/>
      <c r="O39" s="27"/>
      <c r="P39" s="11"/>
      <c r="Q39" s="25"/>
    </row>
    <row r="40" spans="1:17" ht="15" customHeight="1" x14ac:dyDescent="0.25">
      <c r="A40" s="20" t="s">
        <v>92</v>
      </c>
      <c r="B40" s="20" t="s">
        <v>93</v>
      </c>
      <c r="C40" s="21">
        <v>385</v>
      </c>
      <c r="D40" s="11">
        <v>163.44</v>
      </c>
      <c r="E40" s="11"/>
      <c r="F40" s="26">
        <v>139.44</v>
      </c>
      <c r="G40" s="27">
        <v>24</v>
      </c>
      <c r="H40" s="27"/>
      <c r="I40" s="11"/>
      <c r="J40" s="26"/>
      <c r="K40" s="26"/>
      <c r="L40" s="11"/>
      <c r="M40" s="26"/>
      <c r="N40" s="27"/>
      <c r="O40" s="27"/>
      <c r="P40" s="11"/>
      <c r="Q40" s="25"/>
    </row>
    <row r="41" spans="1:17" ht="15" customHeight="1" x14ac:dyDescent="0.25">
      <c r="A41" s="20" t="s">
        <v>92</v>
      </c>
      <c r="B41" s="20" t="s">
        <v>89</v>
      </c>
      <c r="C41" s="21">
        <v>386</v>
      </c>
      <c r="D41" s="11">
        <v>18</v>
      </c>
      <c r="E41" s="11">
        <v>3</v>
      </c>
      <c r="F41" s="26"/>
      <c r="G41" s="27"/>
      <c r="H41" s="27"/>
      <c r="I41" s="11"/>
      <c r="J41" s="26"/>
      <c r="K41" s="26"/>
      <c r="L41" s="11"/>
      <c r="M41" s="26"/>
      <c r="N41" s="27"/>
      <c r="O41" s="27">
        <v>15</v>
      </c>
      <c r="P41" s="11"/>
      <c r="Q41" s="25"/>
    </row>
    <row r="42" spans="1:17" ht="15" customHeight="1" x14ac:dyDescent="0.25">
      <c r="A42" s="20" t="s">
        <v>94</v>
      </c>
      <c r="B42" s="20" t="s">
        <v>95</v>
      </c>
      <c r="C42" s="21">
        <v>387</v>
      </c>
      <c r="D42" s="11">
        <v>234</v>
      </c>
      <c r="E42" s="11">
        <v>39</v>
      </c>
      <c r="F42" s="26"/>
      <c r="G42" s="27"/>
      <c r="H42" s="27">
        <v>195</v>
      </c>
      <c r="I42" s="11"/>
      <c r="J42" s="26"/>
      <c r="K42" s="26"/>
      <c r="L42" s="11"/>
      <c r="M42" s="26"/>
      <c r="N42" s="27"/>
      <c r="O42" s="27"/>
      <c r="P42" s="11"/>
      <c r="Q42" s="25"/>
    </row>
    <row r="43" spans="1:17" ht="15" customHeight="1" x14ac:dyDescent="0.25">
      <c r="A43" s="20" t="s">
        <v>94</v>
      </c>
      <c r="B43" s="20" t="s">
        <v>96</v>
      </c>
      <c r="C43" s="21">
        <v>388</v>
      </c>
      <c r="D43" s="11">
        <v>43.58</v>
      </c>
      <c r="E43" s="11"/>
      <c r="F43" s="11" t="s">
        <v>1</v>
      </c>
      <c r="G43" s="27"/>
      <c r="H43" s="27"/>
      <c r="I43" s="11"/>
      <c r="J43" s="26"/>
      <c r="K43" s="26"/>
      <c r="L43" s="11"/>
      <c r="M43" s="26"/>
      <c r="N43" s="27"/>
      <c r="O43" s="27"/>
      <c r="P43" s="11">
        <v>43.58</v>
      </c>
      <c r="Q43" s="25"/>
    </row>
    <row r="44" spans="1:17" ht="15" customHeight="1" x14ac:dyDescent="0.25">
      <c r="A44" s="20" t="s">
        <v>94</v>
      </c>
      <c r="B44" s="20" t="s">
        <v>97</v>
      </c>
      <c r="C44" s="21">
        <v>389</v>
      </c>
      <c r="D44" s="11">
        <v>266.02</v>
      </c>
      <c r="E44" s="11">
        <v>44.34</v>
      </c>
      <c r="F44" s="11"/>
      <c r="G44" s="27"/>
      <c r="H44" s="27"/>
      <c r="I44" s="11"/>
      <c r="J44" s="26"/>
      <c r="K44" s="26"/>
      <c r="L44" s="11"/>
      <c r="M44" s="26"/>
      <c r="N44" s="27"/>
      <c r="O44" s="27"/>
      <c r="P44" s="11"/>
      <c r="Q44" s="25">
        <v>221.68</v>
      </c>
    </row>
    <row r="45" spans="1:17" ht="15" customHeight="1" x14ac:dyDescent="0.25">
      <c r="A45" s="20" t="s">
        <v>94</v>
      </c>
      <c r="B45" s="20" t="s">
        <v>89</v>
      </c>
      <c r="C45" s="21">
        <v>390</v>
      </c>
      <c r="D45" s="11">
        <v>18</v>
      </c>
      <c r="E45" s="11">
        <v>3</v>
      </c>
      <c r="F45" s="26"/>
      <c r="G45" s="27"/>
      <c r="H45" s="27"/>
      <c r="I45" s="11"/>
      <c r="J45" s="26"/>
      <c r="K45" s="26"/>
      <c r="L45" s="11"/>
      <c r="M45" s="26"/>
      <c r="N45" s="27"/>
      <c r="O45" s="27">
        <v>15</v>
      </c>
      <c r="P45" s="11"/>
      <c r="Q45" s="25"/>
    </row>
    <row r="46" spans="1:17" x14ac:dyDescent="0.25">
      <c r="A46" s="20"/>
      <c r="B46" s="20"/>
      <c r="C46" s="28"/>
      <c r="D46" s="3">
        <f>SUM(D5:D45)</f>
        <v>6014.26</v>
      </c>
      <c r="E46" s="3">
        <f t="shared" ref="E46:Q46" si="0">SUM(E5:E45)</f>
        <v>216.1</v>
      </c>
      <c r="F46" s="3">
        <f t="shared" si="0"/>
        <v>1725.54</v>
      </c>
      <c r="G46" s="3">
        <f t="shared" si="0"/>
        <v>81.52</v>
      </c>
      <c r="H46" s="3">
        <f t="shared" si="0"/>
        <v>585</v>
      </c>
      <c r="I46" s="3">
        <f t="shared" si="0"/>
        <v>218</v>
      </c>
      <c r="J46" s="3">
        <f t="shared" si="0"/>
        <v>100</v>
      </c>
      <c r="K46" s="3">
        <f t="shared" si="0"/>
        <v>0</v>
      </c>
      <c r="L46" s="3">
        <f t="shared" si="0"/>
        <v>180</v>
      </c>
      <c r="M46" s="3">
        <f t="shared" si="0"/>
        <v>25</v>
      </c>
      <c r="N46" s="3">
        <f t="shared" si="0"/>
        <v>289.95</v>
      </c>
      <c r="O46" s="3">
        <f t="shared" si="0"/>
        <v>75</v>
      </c>
      <c r="P46" s="3">
        <f t="shared" si="0"/>
        <v>1213.54</v>
      </c>
      <c r="Q46" s="3">
        <f t="shared" si="0"/>
        <v>1304.6100000000001</v>
      </c>
    </row>
    <row r="47" spans="1:17" x14ac:dyDescent="0.25">
      <c r="A47" s="20"/>
      <c r="B47" s="20"/>
      <c r="C47" s="2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25">
      <c r="A48" s="1" t="s">
        <v>17</v>
      </c>
    </row>
    <row r="49" spans="1:8" x14ac:dyDescent="0.25">
      <c r="A49" t="s">
        <v>37</v>
      </c>
      <c r="B49" t="s">
        <v>18</v>
      </c>
      <c r="C49" s="11">
        <v>2038</v>
      </c>
      <c r="D49" t="s">
        <v>19</v>
      </c>
    </row>
    <row r="50" spans="1:8" x14ac:dyDescent="0.25">
      <c r="A50" s="20" t="s">
        <v>69</v>
      </c>
      <c r="B50" s="20" t="s">
        <v>18</v>
      </c>
      <c r="C50" s="11">
        <v>2038</v>
      </c>
      <c r="D50" s="20" t="s">
        <v>70</v>
      </c>
      <c r="E50" s="20"/>
      <c r="F50" s="20"/>
    </row>
    <row r="51" spans="1:8" x14ac:dyDescent="0.25">
      <c r="A51" s="20" t="s">
        <v>72</v>
      </c>
      <c r="B51" s="20" t="s">
        <v>73</v>
      </c>
      <c r="C51" s="11">
        <v>198.89</v>
      </c>
      <c r="D51" s="20"/>
      <c r="E51" s="20"/>
      <c r="F51" s="20"/>
    </row>
    <row r="52" spans="1:8" x14ac:dyDescent="0.25">
      <c r="A52" s="20" t="s">
        <v>81</v>
      </c>
      <c r="B52" s="20" t="s">
        <v>82</v>
      </c>
      <c r="C52" s="11">
        <v>2628</v>
      </c>
      <c r="D52" s="20"/>
      <c r="E52" s="20"/>
      <c r="F52" s="20"/>
    </row>
    <row r="53" spans="1:8" x14ac:dyDescent="0.25">
      <c r="C53" s="10">
        <f>SUM(C49:C52)</f>
        <v>6902.89</v>
      </c>
    </row>
    <row r="54" spans="1:8" x14ac:dyDescent="0.25">
      <c r="C54" s="19"/>
    </row>
    <row r="55" spans="1:8" x14ac:dyDescent="0.25">
      <c r="C55" s="19"/>
    </row>
    <row r="56" spans="1:8" x14ac:dyDescent="0.25">
      <c r="C56" s="19"/>
    </row>
    <row r="57" spans="1:8" x14ac:dyDescent="0.25">
      <c r="A57" s="1" t="s">
        <v>20</v>
      </c>
    </row>
    <row r="58" spans="1:8" x14ac:dyDescent="0.25">
      <c r="A58" t="s">
        <v>35</v>
      </c>
      <c r="B58" t="s">
        <v>21</v>
      </c>
      <c r="C58" s="5">
        <v>0.09</v>
      </c>
      <c r="D58" t="s">
        <v>1</v>
      </c>
      <c r="H58" t="s">
        <v>1</v>
      </c>
    </row>
    <row r="59" spans="1:8" x14ac:dyDescent="0.25">
      <c r="A59" t="s">
        <v>45</v>
      </c>
      <c r="B59" t="s">
        <v>21</v>
      </c>
      <c r="C59" s="5">
        <v>0.09</v>
      </c>
    </row>
    <row r="60" spans="1:8" x14ac:dyDescent="0.25">
      <c r="A60" t="s">
        <v>58</v>
      </c>
      <c r="B60" t="s">
        <v>21</v>
      </c>
      <c r="C60" s="5">
        <v>0.08</v>
      </c>
    </row>
    <row r="61" spans="1:8" x14ac:dyDescent="0.25">
      <c r="A61" t="s">
        <v>59</v>
      </c>
      <c r="B61" t="s">
        <v>21</v>
      </c>
      <c r="C61" s="5">
        <v>0.08</v>
      </c>
    </row>
    <row r="62" spans="1:8" x14ac:dyDescent="0.25">
      <c r="A62" t="s">
        <v>64</v>
      </c>
      <c r="B62" t="s">
        <v>21</v>
      </c>
      <c r="C62" s="5">
        <v>0.09</v>
      </c>
    </row>
    <row r="63" spans="1:8" x14ac:dyDescent="0.25">
      <c r="A63" s="20" t="s">
        <v>68</v>
      </c>
      <c r="B63" s="20" t="s">
        <v>21</v>
      </c>
      <c r="C63" s="11">
        <v>0.09</v>
      </c>
    </row>
    <row r="64" spans="1:8" x14ac:dyDescent="0.25">
      <c r="A64" s="20" t="s">
        <v>74</v>
      </c>
      <c r="B64" s="20" t="s">
        <v>21</v>
      </c>
      <c r="C64" s="11">
        <v>0.09</v>
      </c>
    </row>
    <row r="65" spans="1:3" x14ac:dyDescent="0.25">
      <c r="A65" s="20" t="s">
        <v>83</v>
      </c>
      <c r="B65" s="20" t="s">
        <v>21</v>
      </c>
      <c r="C65" s="11">
        <v>0.08</v>
      </c>
    </row>
    <row r="66" spans="1:3" x14ac:dyDescent="0.25">
      <c r="A66" s="20" t="s">
        <v>84</v>
      </c>
      <c r="B66" s="20" t="s">
        <v>21</v>
      </c>
      <c r="C66" s="11">
        <v>0.08</v>
      </c>
    </row>
    <row r="67" spans="1:3" x14ac:dyDescent="0.25">
      <c r="A67" t="s">
        <v>91</v>
      </c>
      <c r="B67" t="s">
        <v>21</v>
      </c>
      <c r="C67" s="5">
        <v>0.09</v>
      </c>
    </row>
    <row r="68" spans="1:3" x14ac:dyDescent="0.25">
      <c r="A68" t="s">
        <v>98</v>
      </c>
      <c r="B68" t="s">
        <v>21</v>
      </c>
      <c r="C68" s="5">
        <v>0.08</v>
      </c>
    </row>
    <row r="69" spans="1:3" x14ac:dyDescent="0.25">
      <c r="A69" t="s">
        <v>105</v>
      </c>
      <c r="B69" t="s">
        <v>21</v>
      </c>
      <c r="C69" s="5">
        <v>0.08</v>
      </c>
    </row>
    <row r="70" spans="1:3" x14ac:dyDescent="0.25">
      <c r="C70" s="10">
        <f>SUM(C58:C69)</f>
        <v>1.0199999999999998</v>
      </c>
    </row>
    <row r="71" spans="1:3" ht="15.75" customHeight="1" x14ac:dyDescent="0.25"/>
    <row r="72" spans="1:3" x14ac:dyDescent="0.25">
      <c r="A72" s="1" t="s">
        <v>104</v>
      </c>
    </row>
    <row r="73" spans="1:3" x14ac:dyDescent="0.25">
      <c r="A73" t="s">
        <v>22</v>
      </c>
      <c r="C73" s="7">
        <v>21586.3</v>
      </c>
    </row>
    <row r="74" spans="1:3" x14ac:dyDescent="0.25">
      <c r="A74" t="s">
        <v>23</v>
      </c>
      <c r="C74" s="7">
        <v>10067.530000000001</v>
      </c>
    </row>
    <row r="75" spans="1:3" x14ac:dyDescent="0.25">
      <c r="C75" s="8">
        <f>SUM(C73:C74)</f>
        <v>31653.83</v>
      </c>
    </row>
    <row r="76" spans="1:3" x14ac:dyDescent="0.25">
      <c r="C76" s="18"/>
    </row>
    <row r="77" spans="1:3" ht="12" customHeight="1" x14ac:dyDescent="0.25"/>
    <row r="78" spans="1:3" ht="15.75" x14ac:dyDescent="0.25">
      <c r="A78" s="6" t="s">
        <v>24</v>
      </c>
    </row>
    <row r="79" spans="1:3" x14ac:dyDescent="0.25">
      <c r="A79" t="s">
        <v>36</v>
      </c>
      <c r="C79" s="7">
        <v>30184.58</v>
      </c>
    </row>
    <row r="80" spans="1:3" x14ac:dyDescent="0.25">
      <c r="A80" t="s">
        <v>1</v>
      </c>
      <c r="B80" t="s">
        <v>25</v>
      </c>
      <c r="C80" s="29">
        <f>C53+C70</f>
        <v>6903.9100000000008</v>
      </c>
    </row>
    <row r="81" spans="1:10" x14ac:dyDescent="0.25">
      <c r="B81" t="s">
        <v>26</v>
      </c>
      <c r="C81" s="29">
        <v>-6014.26</v>
      </c>
    </row>
    <row r="82" spans="1:10" x14ac:dyDescent="0.25">
      <c r="C82" s="9">
        <f>SUM(C79:C81)</f>
        <v>31074.230000000003</v>
      </c>
    </row>
    <row r="83" spans="1:10" ht="10.5" customHeight="1" x14ac:dyDescent="0.25"/>
    <row r="84" spans="1:10" x14ac:dyDescent="0.25">
      <c r="B84" t="s">
        <v>27</v>
      </c>
      <c r="G84" s="30" t="s">
        <v>1</v>
      </c>
    </row>
    <row r="85" spans="1:10" x14ac:dyDescent="0.25">
      <c r="B85" t="s">
        <v>99</v>
      </c>
      <c r="C85" s="11">
        <v>18</v>
      </c>
      <c r="G85" s="30"/>
    </row>
    <row r="86" spans="1:10" x14ac:dyDescent="0.25">
      <c r="B86" t="s">
        <v>100</v>
      </c>
      <c r="C86" s="11">
        <v>234</v>
      </c>
      <c r="G86" s="30"/>
    </row>
    <row r="87" spans="1:10" x14ac:dyDescent="0.25">
      <c r="B87" t="s">
        <v>101</v>
      </c>
      <c r="C87" s="11">
        <v>43.58</v>
      </c>
      <c r="G87" s="30"/>
    </row>
    <row r="88" spans="1:10" x14ac:dyDescent="0.25">
      <c r="B88" t="s">
        <v>102</v>
      </c>
      <c r="C88" s="11">
        <v>266.02</v>
      </c>
      <c r="G88" s="30"/>
    </row>
    <row r="89" spans="1:10" x14ac:dyDescent="0.25">
      <c r="B89" t="s">
        <v>103</v>
      </c>
      <c r="C89" s="11">
        <v>18</v>
      </c>
      <c r="F89" t="s">
        <v>1</v>
      </c>
      <c r="G89" s="30"/>
    </row>
    <row r="90" spans="1:10" x14ac:dyDescent="0.25">
      <c r="C90" s="31">
        <f>C82+SUM(C85:C89)</f>
        <v>31653.83</v>
      </c>
    </row>
    <row r="91" spans="1:10" x14ac:dyDescent="0.25">
      <c r="C91" s="39"/>
    </row>
    <row r="92" spans="1:10" x14ac:dyDescent="0.25">
      <c r="A92" s="14" t="s">
        <v>33</v>
      </c>
      <c r="B92" s="15"/>
      <c r="C92" s="16"/>
      <c r="D92" s="17"/>
      <c r="E92" s="17"/>
      <c r="F92" s="17"/>
      <c r="G92" s="17"/>
      <c r="H92" s="17"/>
      <c r="I92" s="17"/>
      <c r="J92" s="17"/>
    </row>
    <row r="93" spans="1:10" x14ac:dyDescent="0.25">
      <c r="A93" s="17" t="s">
        <v>28</v>
      </c>
      <c r="B93" s="13"/>
      <c r="C93" s="32">
        <v>1417.07</v>
      </c>
      <c r="D93" s="17" t="s">
        <v>29</v>
      </c>
      <c r="E93" s="17"/>
      <c r="F93" s="17"/>
      <c r="G93" s="17"/>
      <c r="H93" s="17"/>
      <c r="I93" s="17"/>
      <c r="J93" s="17"/>
    </row>
    <row r="94" spans="1:10" x14ac:dyDescent="0.25">
      <c r="A94" s="17" t="s">
        <v>30</v>
      </c>
      <c r="B94" s="15"/>
      <c r="C94" s="32">
        <v>25000</v>
      </c>
      <c r="D94" s="17" t="s">
        <v>31</v>
      </c>
      <c r="E94" s="17"/>
      <c r="F94" s="17"/>
      <c r="G94" s="17"/>
      <c r="H94" s="17"/>
      <c r="I94" s="17"/>
      <c r="J94" s="17"/>
    </row>
    <row r="95" spans="1:10" x14ac:dyDescent="0.25">
      <c r="A95" s="17" t="s">
        <v>32</v>
      </c>
      <c r="B95" s="15"/>
      <c r="C95" s="33">
        <f>C82-C93-C94</f>
        <v>4657.1600000000035</v>
      </c>
      <c r="D95" s="17"/>
      <c r="E95" s="17"/>
      <c r="F95" s="17"/>
      <c r="G95" s="17"/>
      <c r="H95" s="17"/>
      <c r="I95" s="17"/>
      <c r="J95" s="17"/>
    </row>
    <row r="96" spans="1:10" x14ac:dyDescent="0.25">
      <c r="A96" s="15"/>
      <c r="B96" s="15"/>
      <c r="C96" s="34">
        <f>SUM(C93:C95)</f>
        <v>31074.230000000003</v>
      </c>
    </row>
  </sheetData>
  <pageMargins left="0.31496062992125984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 Sweet</cp:lastModifiedBy>
  <cp:lastPrinted>2022-04-20T19:13:49Z</cp:lastPrinted>
  <dcterms:created xsi:type="dcterms:W3CDTF">2020-05-18T10:15:35Z</dcterms:created>
  <dcterms:modified xsi:type="dcterms:W3CDTF">2022-04-20T19:13:51Z</dcterms:modified>
</cp:coreProperties>
</file>